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1" sheetId="1" r:id="rId1"/>
    <sheet name="Entrate_Bilancio_2022" sheetId="2" r:id="rId2"/>
    <sheet name="Entrate_Bilancio_2023" sheetId="3" r:id="rId3"/>
    <sheet name="Entrate_Rendiconto_Anno0" sheetId="4" state="hidden" r:id="rId4"/>
    <sheet name="Spese_Bilancio_2021" sheetId="5" r:id="rId5"/>
    <sheet name="Spese_Bilancio_2022" sheetId="6" r:id="rId6"/>
    <sheet name="Spese_Bilancio_2023" sheetId="7" r:id="rId7"/>
    <sheet name="Spese_Rendiconto_Anno0" sheetId="8" state="hidden" r:id="rId8"/>
  </sheets>
  <definedNames>
    <definedName name="_xlnm.Print_Area" localSheetId="0">'Entrate_Bilancio_2021'!$B$1:$E$58</definedName>
    <definedName name="_xlnm.Print_Area" localSheetId="1">'Entrate_Bilancio_2022'!$B$1:$E$58</definedName>
    <definedName name="_xlnm.Print_Area" localSheetId="2">'Entrate_Bilancio_2023'!$B$1:$E$58</definedName>
    <definedName name="_xlnm.Print_Area" localSheetId="3">'Entrate_Rendiconto_Anno0'!$B$1:$E$59</definedName>
    <definedName name="_xlnm.Print_Area" localSheetId="4">'Spese_Bilancio_2021'!$B$1:$BX$53</definedName>
    <definedName name="_xlnm.Print_Area" localSheetId="5">'Spese_Bilancio_2022'!$B$1:$BX$53</definedName>
    <definedName name="_xlnm.Print_Area" localSheetId="6">'Spese_Bilancio_2023'!$B$1:$BX$53</definedName>
    <definedName name="_xlnm.Print_Area" localSheetId="7">'Spese_Rendiconto_Anno0'!$B$1:$BX$54</definedName>
    <definedName name="_xlnm.Print_Titles" localSheetId="4">'Spese_Bilancio_2021'!$B:$C</definedName>
    <definedName name="_xlnm.Print_Titles" localSheetId="5">'Spese_Bilancio_2022'!$B:$C</definedName>
    <definedName name="_xlnm.Print_Titles" localSheetId="6">'Spese_Bilancio_2023'!$B:$C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<sst xmlns="http://schemas.openxmlformats.org/spreadsheetml/2006/main" count="870" uniqueCount="151">
  <si>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</si>
  <si>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</si>
  <si>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</si>
  <si>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</si>
  <si>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</si>
  <si>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</si>
  <si>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</si>
  <si>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</si>
  <si>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</si>
  <si>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</si>
  <si>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</si>
  <si>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</si>
  <si>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</si>
  <si>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</si>
  <si>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</si>
  <si>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</si>
  <si>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</si>
  <si>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</si>
  <si>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</si>
  <si>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</si>
  <si>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</si>
  <si>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</si>
  <si>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</si>
  <si>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</si>
  <si>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</si>
  <si>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</si>
  <si>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</si>
  <si>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</si>
  <si>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</si>
  <si>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</si>
  <si>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</si>
  <si>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</si>
  <si>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</si>
  <si>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</si>
  <si>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</si>
  <si>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</si>
  <si>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</si>
  <si>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</si>
  <si>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</si>
  <si>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</si>
  <si>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</si>
  <si>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</si>
  <si>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</si>
  <si>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</si>
  <si>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</si>
  <si>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</si>
  <si>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</si>
  <si>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</si>
  <si>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</si>
  <si>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</si>
  <si>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</si>
  <si>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</si>
  <si>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</si>
  <si>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</si>
  <si>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</si>
  <si>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</si>
  <si>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</si>
  <si>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</si>
  <si>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</si>
  <si>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</si>
  <si>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</si>
  <si>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</si>
  <si>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</si>
  <si>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</si>
  <si>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</si>
  <si>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</si>
  <si>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</si>
  <si>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</si>
  <si>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</si>
  <si>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</si>
  <si>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</si>
  <si>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</si>
  <si>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</si>
  <si>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</si>
  <si>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</si>
  <si>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</si>
  <si>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</si>
  <si>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</si>
  <si>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</si>
  <si>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</si>
  <si>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</si>
  <si>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</si>
  <si>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</si>
  <si>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</si>
  <si>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</si>
  <si>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</si>
  <si>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</si>
  <si>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</si>
  <si>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</si>
  <si>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</si>
  <si>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</si>
  <si>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</si>
  <si>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</si>
  <si>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</si>
  <si>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</si>
  <si>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</si>
  <si>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</si>
  <si>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</si>
  <si>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</si>
  <si>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</si>
  <si>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</si>
  <si>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</si>
  <si>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</si>
  <si>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</si>
  <si>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</si>
  <si>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</si>
  <si>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</si>
  <si>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</si>
  <si>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</si>
  <si>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</si>
  <si>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</si>
  <si>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</si>
  <si>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</si>
  <si>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</si>
  <si>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</si>
  <si>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</si>
  <si>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</si>
  <si>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</si>
  <si>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</si>
  <si>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</si>
  <si>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</si>
  <si>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</si>
  <si>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</si>
  <si>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</si>
  <si>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</si>
  <si>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</si>
  <si>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</si>
  <si>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</si>
  <si>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</si>
  <si>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</si>
  <si>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</si>
  <si>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</si>
  <si>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</si>
  <si>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</si>
  <si>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</si>
  <si>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</si>
  <si>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</si>
  <si>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</si>
  <si>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</si>
  <si>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</si>
  <si>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</si>
  <si>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</si>
  <si>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</si>
  <si>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</si>
  <si>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</si>
  <si>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</si>
  <si>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</si>
  <si>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</si>
  <si>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2021</t>
  </si>
  <si>
    <t>Dati previsionali anno 2022</t>
  </si>
  <si>
    <t>Dati previsionali anno 2023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</si>
</sst>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 style="double"/>
      <top style="double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5" fillId="4" borderId="63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/>
    </xf>
    <xf numFmtId="0" fontId="45" fillId="4" borderId="65" xfId="0" applyFont="1" applyFill="1" applyBorder="1" applyAlignment="1">
      <alignment horizontal="center" vertical="center"/>
    </xf>
    <xf numFmtId="0" fontId="45" fillId="4" borderId="66" xfId="0" applyFont="1" applyFill="1" applyBorder="1" applyAlignment="1">
      <alignment horizontal="center" vertical="center"/>
    </xf>
    <xf numFmtId="0" fontId="45" fillId="4" borderId="67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6" fillId="4" borderId="71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6" fillId="0" borderId="60" xfId="0" applyFont="1" applyBorder="1" applyAlignment="1">
      <alignment horizontal="center" vertical="center"/>
    </xf>
    <xf numFmtId="0" fontId="46" fillId="0" borderId="72" xfId="0" applyFont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8" fillId="4" borderId="57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73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74" xfId="0" applyFont="1" applyFill="1" applyBorder="1" applyAlignment="1">
      <alignment horizontal="center" vertical="center" wrapText="1"/>
    </xf>
    <xf numFmtId="0" fontId="45" fillId="4" borderId="75" xfId="0" applyFont="1" applyFill="1" applyBorder="1" applyAlignment="1">
      <alignment horizontal="center" vertical="center" wrapText="1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447969.91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430983</v>
      </c>
      <c r="E10" s="45">
        <v>554587.3200000001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0</v>
      </c>
    </row>
    <row r="14" spans="2:5" ht="15">
      <c r="B14" s="13">
        <v>10301</v>
      </c>
      <c r="C14" s="54" t="s">
        <v>11</v>
      </c>
      <c r="D14" s="39">
        <v>100181.88</v>
      </c>
      <c r="E14" s="45">
        <v>105357.22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531164.88</v>
      </c>
      <c r="E16" s="51">
        <f>E10+E11+E12+E13+E14+E15</f>
        <v>659944.54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69295.09</v>
      </c>
      <c r="E18" s="45">
        <v>69495.09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>
        <v>0</v>
      </c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69295.09</v>
      </c>
      <c r="E23" s="51">
        <f>E18+E19+E20+E21+E22</f>
        <v>69495.09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19259.22</v>
      </c>
      <c r="E25" s="45">
        <v>83106.44</v>
      </c>
    </row>
    <row r="26" spans="2:5" ht="15">
      <c r="B26" s="13">
        <v>30200</v>
      </c>
      <c r="C26" s="54" t="s">
        <v>28</v>
      </c>
      <c r="D26" s="39">
        <v>740</v>
      </c>
      <c r="E26" s="45">
        <v>740</v>
      </c>
    </row>
    <row r="27" spans="2:5" ht="15">
      <c r="B27" s="13">
        <v>30300</v>
      </c>
      <c r="C27" s="54" t="s">
        <v>29</v>
      </c>
      <c r="D27" s="39">
        <v>0.13</v>
      </c>
      <c r="E27" s="45">
        <v>0.13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27608.4</v>
      </c>
      <c r="E29" s="50">
        <v>31802.33</v>
      </c>
    </row>
    <row r="30" spans="2:5" ht="15.75" thickBot="1">
      <c r="B30" s="16">
        <v>30000</v>
      </c>
      <c r="C30" s="15" t="s">
        <v>32</v>
      </c>
      <c r="D30" s="48">
        <f>D25+D26+D27+D28+D29</f>
        <v>47607.75</v>
      </c>
      <c r="E30" s="51">
        <f>E25+E26+E27+E28+E29</f>
        <v>115648.90000000001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>
        <v>1000</v>
      </c>
      <c r="E32" s="45">
        <v>1000</v>
      </c>
    </row>
    <row r="33" spans="2:5" ht="15">
      <c r="B33" s="13">
        <v>40200</v>
      </c>
      <c r="C33" s="54" t="s">
        <v>36</v>
      </c>
      <c r="D33" s="61">
        <v>5071.07</v>
      </c>
      <c r="E33" s="59">
        <v>104183.57</v>
      </c>
    </row>
    <row r="34" spans="2:5" ht="15">
      <c r="B34" s="13">
        <v>40300</v>
      </c>
      <c r="C34" s="54" t="s">
        <v>37</v>
      </c>
      <c r="D34" s="61">
        <v>181300.81</v>
      </c>
      <c r="E34" s="45">
        <v>307176.73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1500</v>
      </c>
      <c r="E36" s="50">
        <v>6463.98</v>
      </c>
    </row>
    <row r="37" spans="2:5" ht="15.75" thickBot="1">
      <c r="B37" s="16">
        <v>40000</v>
      </c>
      <c r="C37" s="15" t="s">
        <v>40</v>
      </c>
      <c r="D37" s="48">
        <f>D32+D33+D34+D35+D36</f>
        <v>188871.88</v>
      </c>
      <c r="E37" s="51">
        <f>E32+E33+E34+E35+E36</f>
        <v>418824.27999999997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183000</v>
      </c>
      <c r="E54" s="45">
        <v>183000</v>
      </c>
    </row>
    <row r="55" spans="2:5" ht="15">
      <c r="B55" s="13">
        <v>90200</v>
      </c>
      <c r="C55" s="54" t="s">
        <v>62</v>
      </c>
      <c r="D55" s="61">
        <v>10679</v>
      </c>
      <c r="E55" s="62">
        <v>16300.4</v>
      </c>
    </row>
    <row r="56" spans="2:5" ht="15.75" thickBot="1">
      <c r="B56" s="16">
        <v>90000</v>
      </c>
      <c r="C56" s="15" t="s">
        <v>63</v>
      </c>
      <c r="D56" s="48">
        <f>D54+D55</f>
        <v>193679</v>
      </c>
      <c r="E56" s="51">
        <f>E54+E55</f>
        <v>199300.4</v>
      </c>
    </row>
    <row r="57" spans="2:5" ht="16.5" thickBot="1" thickTop="1">
      <c r="B57" s="109" t="s">
        <v>64</v>
      </c>
      <c r="C57" s="110"/>
      <c r="D57" s="52">
        <f>D16+D23+D30+D37+D43+D49+D52+D56</f>
        <v>1030618.6</v>
      </c>
      <c r="E57" s="55">
        <f>E16+E23+E30+E37+E43+E49+E52+E56</f>
        <v>1463213.21</v>
      </c>
    </row>
    <row r="58" spans="2:5" ht="16.5" thickBot="1" thickTop="1">
      <c r="B58" s="109" t="s">
        <v>65</v>
      </c>
      <c r="C58" s="110"/>
      <c r="D58" s="52">
        <f>D57+D5+D6+D7+D8</f>
        <v>1030618.6</v>
      </c>
      <c r="E58" s="55">
        <f>E57+E5+E6+E7+E8</f>
        <v>1911183.1199999999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432411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100181.88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532592.88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36447.76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36447.76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20015.22</v>
      </c>
      <c r="E25" s="45"/>
    </row>
    <row r="26" spans="2:5" ht="15">
      <c r="B26" s="13">
        <v>30200</v>
      </c>
      <c r="C26" s="54" t="s">
        <v>28</v>
      </c>
      <c r="D26" s="39">
        <v>740</v>
      </c>
      <c r="E26" s="45"/>
    </row>
    <row r="27" spans="2:5" ht="15">
      <c r="B27" s="13">
        <v>30300</v>
      </c>
      <c r="C27" s="54" t="s">
        <v>29</v>
      </c>
      <c r="D27" s="39">
        <v>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9608.4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30363.620000000003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>
        <v>1000</v>
      </c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1500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2500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183000</v>
      </c>
      <c r="E54" s="45"/>
    </row>
    <row r="55" spans="2:5" ht="15">
      <c r="B55" s="13">
        <v>90200</v>
      </c>
      <c r="C55" s="54" t="s">
        <v>62</v>
      </c>
      <c r="D55" s="61">
        <v>10679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193679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795583.26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795583.26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432411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100181.88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532592.88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21650.760000000002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21650.760000000002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20015.22</v>
      </c>
      <c r="E25" s="45"/>
    </row>
    <row r="26" spans="2:5" ht="15">
      <c r="B26" s="13">
        <v>30200</v>
      </c>
      <c r="C26" s="54" t="s">
        <v>28</v>
      </c>
      <c r="D26" s="39">
        <v>740</v>
      </c>
      <c r="E26" s="45"/>
    </row>
    <row r="27" spans="2:5" ht="15">
      <c r="B27" s="13">
        <v>30300</v>
      </c>
      <c r="C27" s="54" t="s">
        <v>29</v>
      </c>
      <c r="D27" s="39">
        <v>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13008.4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33763.62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>
        <v>1000</v>
      </c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1500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2500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143000</v>
      </c>
      <c r="E54" s="45"/>
    </row>
    <row r="55" spans="2:5" ht="15">
      <c r="B55" s="13">
        <v>90200</v>
      </c>
      <c r="C55" s="54" t="s">
        <v>62</v>
      </c>
      <c r="D55" s="61">
        <v>10679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153679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744186.26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744186.26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145160</v>
      </c>
      <c r="E10" s="89">
        <v>0</v>
      </c>
      <c r="F10" s="90">
        <v>157656.89</v>
      </c>
      <c r="G10" s="88"/>
      <c r="H10" s="89"/>
      <c r="I10" s="90"/>
      <c r="J10" s="97">
        <v>0</v>
      </c>
      <c r="K10" s="89">
        <v>0</v>
      </c>
      <c r="L10" s="101">
        <v>0</v>
      </c>
      <c r="M10" s="91">
        <v>0</v>
      </c>
      <c r="N10" s="89">
        <v>0</v>
      </c>
      <c r="O10" s="90">
        <v>0</v>
      </c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29796</v>
      </c>
      <c r="AC10" s="89">
        <v>0</v>
      </c>
      <c r="AD10" s="90">
        <v>29796</v>
      </c>
      <c r="AE10" s="91">
        <v>27287</v>
      </c>
      <c r="AF10" s="89">
        <v>0</v>
      </c>
      <c r="AG10" s="90">
        <v>27287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202243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214739.89</v>
      </c>
    </row>
    <row r="11" spans="2:76" ht="15">
      <c r="B11" s="13">
        <v>102</v>
      </c>
      <c r="C11" s="25" t="s">
        <v>92</v>
      </c>
      <c r="D11" s="88">
        <v>11841.89</v>
      </c>
      <c r="E11" s="89">
        <v>0</v>
      </c>
      <c r="F11" s="90">
        <v>11841.89</v>
      </c>
      <c r="G11" s="88"/>
      <c r="H11" s="89"/>
      <c r="I11" s="90"/>
      <c r="J11" s="97">
        <v>0</v>
      </c>
      <c r="K11" s="89">
        <v>0</v>
      </c>
      <c r="L11" s="101">
        <v>0</v>
      </c>
      <c r="M11" s="91">
        <v>347.11</v>
      </c>
      <c r="N11" s="89">
        <v>0</v>
      </c>
      <c r="O11" s="90">
        <v>347.11</v>
      </c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2001</v>
      </c>
      <c r="AC11" s="89">
        <v>0</v>
      </c>
      <c r="AD11" s="90">
        <v>2001</v>
      </c>
      <c r="AE11" s="91">
        <v>1833</v>
      </c>
      <c r="AF11" s="89">
        <v>0</v>
      </c>
      <c r="AG11" s="90">
        <v>1833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16023</v>
      </c>
      <c r="BW11" s="77">
        <f t="shared" si="1"/>
        <v>0</v>
      </c>
      <c r="BX11" s="79">
        <f t="shared" si="2"/>
        <v>16023</v>
      </c>
    </row>
    <row r="12" spans="2:76" ht="15">
      <c r="B12" s="13">
        <v>103</v>
      </c>
      <c r="C12" s="25" t="s">
        <v>93</v>
      </c>
      <c r="D12" s="88">
        <v>163248.3</v>
      </c>
      <c r="E12" s="89">
        <v>0</v>
      </c>
      <c r="F12" s="90">
        <v>268593.07999999996</v>
      </c>
      <c r="G12" s="88"/>
      <c r="H12" s="89"/>
      <c r="I12" s="90"/>
      <c r="J12" s="97">
        <v>0</v>
      </c>
      <c r="K12" s="89">
        <v>0</v>
      </c>
      <c r="L12" s="101">
        <v>0.1</v>
      </c>
      <c r="M12" s="91">
        <v>7000</v>
      </c>
      <c r="N12" s="89">
        <v>0</v>
      </c>
      <c r="O12" s="90">
        <v>8224.26</v>
      </c>
      <c r="P12" s="91">
        <v>0</v>
      </c>
      <c r="Q12" s="89">
        <v>0</v>
      </c>
      <c r="R12" s="90">
        <v>0</v>
      </c>
      <c r="S12" s="91"/>
      <c r="T12" s="89"/>
      <c r="U12" s="90"/>
      <c r="V12" s="91"/>
      <c r="W12" s="89"/>
      <c r="X12" s="90"/>
      <c r="Y12" s="91"/>
      <c r="Z12" s="89"/>
      <c r="AA12" s="90"/>
      <c r="AB12" s="91">
        <v>75000</v>
      </c>
      <c r="AC12" s="89">
        <v>0</v>
      </c>
      <c r="AD12" s="90">
        <v>116138.65000000001</v>
      </c>
      <c r="AE12" s="91">
        <v>64323.41</v>
      </c>
      <c r="AF12" s="89">
        <v>0</v>
      </c>
      <c r="AG12" s="90">
        <v>96706.69</v>
      </c>
      <c r="AH12" s="91">
        <v>0</v>
      </c>
      <c r="AI12" s="89">
        <v>0</v>
      </c>
      <c r="AJ12" s="90">
        <v>12344</v>
      </c>
      <c r="AK12" s="91">
        <v>11000</v>
      </c>
      <c r="AL12" s="89">
        <v>0</v>
      </c>
      <c r="AM12" s="90">
        <v>15000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320571.70999999996</v>
      </c>
      <c r="BW12" s="77">
        <f t="shared" si="1"/>
        <v>0</v>
      </c>
      <c r="BX12" s="79">
        <f t="shared" si="2"/>
        <v>517006.77999999997</v>
      </c>
    </row>
    <row r="13" spans="2:76" ht="15">
      <c r="B13" s="13">
        <v>104</v>
      </c>
      <c r="C13" s="25" t="s">
        <v>19</v>
      </c>
      <c r="D13" s="88">
        <v>7150</v>
      </c>
      <c r="E13" s="89">
        <v>0</v>
      </c>
      <c r="F13" s="90">
        <v>14243.79</v>
      </c>
      <c r="G13" s="88"/>
      <c r="H13" s="89"/>
      <c r="I13" s="90"/>
      <c r="J13" s="97">
        <v>0</v>
      </c>
      <c r="K13" s="89">
        <v>0</v>
      </c>
      <c r="L13" s="101">
        <v>0</v>
      </c>
      <c r="M13" s="91">
        <v>4839.76</v>
      </c>
      <c r="N13" s="89">
        <v>0</v>
      </c>
      <c r="O13" s="90">
        <v>9294.35</v>
      </c>
      <c r="P13" s="91"/>
      <c r="Q13" s="89"/>
      <c r="R13" s="90"/>
      <c r="S13" s="91"/>
      <c r="T13" s="89"/>
      <c r="U13" s="90"/>
      <c r="V13" s="91">
        <v>0</v>
      </c>
      <c r="W13" s="89">
        <v>0</v>
      </c>
      <c r="X13" s="90">
        <v>0</v>
      </c>
      <c r="Y13" s="91"/>
      <c r="Z13" s="89"/>
      <c r="AA13" s="90"/>
      <c r="AB13" s="91">
        <v>0</v>
      </c>
      <c r="AC13" s="89">
        <v>0</v>
      </c>
      <c r="AD13" s="90">
        <v>0</v>
      </c>
      <c r="AE13" s="91">
        <v>4050</v>
      </c>
      <c r="AF13" s="89">
        <v>0</v>
      </c>
      <c r="AG13" s="90">
        <v>4050</v>
      </c>
      <c r="AH13" s="91"/>
      <c r="AI13" s="89"/>
      <c r="AJ13" s="90"/>
      <c r="AK13" s="91">
        <v>0</v>
      </c>
      <c r="AL13" s="89">
        <v>0</v>
      </c>
      <c r="AM13" s="90">
        <v>7897.8</v>
      </c>
      <c r="AN13" s="91"/>
      <c r="AO13" s="89"/>
      <c r="AP13" s="90"/>
      <c r="AQ13" s="91">
        <v>37158.28</v>
      </c>
      <c r="AR13" s="89">
        <v>0</v>
      </c>
      <c r="AS13" s="90">
        <v>37158.28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53198.04</v>
      </c>
      <c r="BW13" s="77">
        <f t="shared" si="1"/>
        <v>0</v>
      </c>
      <c r="BX13" s="79">
        <f t="shared" si="2"/>
        <v>72644.22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1880.21</v>
      </c>
      <c r="BM16" s="89">
        <v>0</v>
      </c>
      <c r="BN16" s="90">
        <v>1880.21</v>
      </c>
      <c r="BO16" s="91"/>
      <c r="BP16" s="89"/>
      <c r="BQ16" s="90"/>
      <c r="BR16" s="97"/>
      <c r="BS16" s="89"/>
      <c r="BT16" s="101"/>
      <c r="BU16" s="76"/>
      <c r="BV16" s="85">
        <f t="shared" si="0"/>
        <v>1880.21</v>
      </c>
      <c r="BW16" s="77">
        <f t="shared" si="1"/>
        <v>0</v>
      </c>
      <c r="BX16" s="79">
        <f t="shared" si="2"/>
        <v>1880.21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3500</v>
      </c>
      <c r="E18" s="89">
        <v>0</v>
      </c>
      <c r="F18" s="90">
        <v>3585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3500</v>
      </c>
      <c r="BW18" s="77">
        <f t="shared" si="1"/>
        <v>0</v>
      </c>
      <c r="BX18" s="79">
        <f t="shared" si="2"/>
        <v>3585</v>
      </c>
    </row>
    <row r="19" spans="2:76" ht="15">
      <c r="B19" s="13">
        <v>110</v>
      </c>
      <c r="C19" s="25" t="s">
        <v>98</v>
      </c>
      <c r="D19" s="88">
        <v>13035</v>
      </c>
      <c r="E19" s="89">
        <v>0</v>
      </c>
      <c r="F19" s="90">
        <v>13046</v>
      </c>
      <c r="G19" s="88"/>
      <c r="H19" s="89"/>
      <c r="I19" s="90"/>
      <c r="J19" s="97"/>
      <c r="K19" s="89"/>
      <c r="L19" s="101"/>
      <c r="M19" s="97">
        <v>2150</v>
      </c>
      <c r="N19" s="89">
        <v>0</v>
      </c>
      <c r="O19" s="101">
        <v>2150</v>
      </c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30124.43</v>
      </c>
      <c r="BJ19" s="89">
        <v>0</v>
      </c>
      <c r="BK19" s="101">
        <v>10000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45309.43</v>
      </c>
      <c r="BW19" s="77">
        <f t="shared" si="1"/>
        <v>0</v>
      </c>
      <c r="BX19" s="79">
        <f t="shared" si="2"/>
        <v>25196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343935.19</v>
      </c>
      <c r="E20" s="78">
        <f t="shared" si="3"/>
        <v>0</v>
      </c>
      <c r="F20" s="79">
        <f t="shared" si="3"/>
        <v>468966.64999999997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0.1</v>
      </c>
      <c r="M20" s="98">
        <f t="shared" si="3"/>
        <v>14336.869999999999</v>
      </c>
      <c r="N20" s="78">
        <f t="shared" si="3"/>
        <v>0</v>
      </c>
      <c r="O20" s="77">
        <f t="shared" si="3"/>
        <v>20015.72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106797</v>
      </c>
      <c r="AC20" s="78">
        <f t="shared" si="3"/>
        <v>0</v>
      </c>
      <c r="AD20" s="77">
        <f t="shared" si="3"/>
        <v>147935.65000000002</v>
      </c>
      <c r="AE20" s="98">
        <f t="shared" si="3"/>
        <v>97493.41</v>
      </c>
      <c r="AF20" s="78">
        <f t="shared" si="3"/>
        <v>0</v>
      </c>
      <c r="AG20" s="77">
        <f t="shared" si="3"/>
        <v>129876.69</v>
      </c>
      <c r="AH20" s="98">
        <f t="shared" si="3"/>
        <v>0</v>
      </c>
      <c r="AI20" s="78">
        <f t="shared" si="3"/>
        <v>0</v>
      </c>
      <c r="AJ20" s="77">
        <f t="shared" si="3"/>
        <v>12344</v>
      </c>
      <c r="AK20" s="98">
        <f t="shared" si="3"/>
        <v>11000</v>
      </c>
      <c r="AL20" s="78">
        <f t="shared" si="3"/>
        <v>0</v>
      </c>
      <c r="AM20" s="77">
        <f t="shared" si="3"/>
        <v>22897.8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37158.28</v>
      </c>
      <c r="AR20" s="78">
        <f t="shared" si="3"/>
        <v>0</v>
      </c>
      <c r="AS20" s="77">
        <f t="shared" si="3"/>
        <v>37158.28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30124.43</v>
      </c>
      <c r="BJ20" s="78">
        <f t="shared" si="3"/>
        <v>0</v>
      </c>
      <c r="BK20" s="77">
        <f t="shared" si="3"/>
        <v>10000</v>
      </c>
      <c r="BL20" s="98">
        <f t="shared" si="3"/>
        <v>1880.21</v>
      </c>
      <c r="BM20" s="78">
        <f t="shared" si="3"/>
        <v>0</v>
      </c>
      <c r="BN20" s="77">
        <f t="shared" si="3"/>
        <v>1880.21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642725.39</v>
      </c>
      <c r="BW20" s="77">
        <f>BW10+BW11+BW12+BW13+BW14+BW15+BW16+BW17+BW18+BW19</f>
        <v>0</v>
      </c>
      <c r="BX20" s="95">
        <f>BX10+BX11+BX12+BX13+BX14+BX15+BX16+BX17+BX18+BX19</f>
        <v>851075.0999999999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>
        <v>0</v>
      </c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>
        <v>0</v>
      </c>
      <c r="T24" s="89">
        <v>0</v>
      </c>
      <c r="U24" s="101">
        <v>90170.4</v>
      </c>
      <c r="V24" s="97"/>
      <c r="W24" s="89"/>
      <c r="X24" s="101"/>
      <c r="Y24" s="97"/>
      <c r="Z24" s="89"/>
      <c r="AA24" s="101"/>
      <c r="AB24" s="97">
        <v>105071.07</v>
      </c>
      <c r="AC24" s="89">
        <v>0</v>
      </c>
      <c r="AD24" s="101">
        <v>166543</v>
      </c>
      <c r="AE24" s="97">
        <v>83800.81</v>
      </c>
      <c r="AF24" s="89">
        <v>0</v>
      </c>
      <c r="AG24" s="101">
        <v>161757.47</v>
      </c>
      <c r="AH24" s="97"/>
      <c r="AI24" s="89"/>
      <c r="AJ24" s="101"/>
      <c r="AK24" s="97">
        <v>0</v>
      </c>
      <c r="AL24" s="89">
        <v>0</v>
      </c>
      <c r="AM24" s="101">
        <v>55983.36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188871.88</v>
      </c>
      <c r="BW24" s="77">
        <f t="shared" si="4"/>
        <v>0</v>
      </c>
      <c r="BX24" s="79">
        <f t="shared" si="4"/>
        <v>474454.23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90170.4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105071.07</v>
      </c>
      <c r="AC28" s="78">
        <f t="shared" si="5"/>
        <v>0</v>
      </c>
      <c r="AD28" s="77">
        <f t="shared" si="5"/>
        <v>166543</v>
      </c>
      <c r="AE28" s="98">
        <f t="shared" si="5"/>
        <v>83800.81</v>
      </c>
      <c r="AF28" s="78">
        <f t="shared" si="5"/>
        <v>0</v>
      </c>
      <c r="AG28" s="77">
        <f t="shared" si="5"/>
        <v>161757.47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55983.36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188871.88</v>
      </c>
      <c r="BW28" s="77">
        <f>BW23+BW24+BW25+BW26+BW27</f>
        <v>0</v>
      </c>
      <c r="BX28" s="95">
        <f>BX23+BX24+BX25+BX26+BX27</f>
        <v>474454.23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>
        <v>0</v>
      </c>
      <c r="AC31" s="89">
        <v>0</v>
      </c>
      <c r="AD31" s="101">
        <v>0</v>
      </c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5342.33</v>
      </c>
      <c r="BM40" s="89">
        <v>0</v>
      </c>
      <c r="BN40" s="101">
        <v>5342.33</v>
      </c>
      <c r="BO40" s="97"/>
      <c r="BP40" s="89"/>
      <c r="BQ40" s="101"/>
      <c r="BR40" s="97"/>
      <c r="BS40" s="89"/>
      <c r="BT40" s="101"/>
      <c r="BU40" s="76"/>
      <c r="BV40" s="85">
        <f t="shared" si="10"/>
        <v>5342.33</v>
      </c>
      <c r="BW40" s="77">
        <f t="shared" si="10"/>
        <v>0</v>
      </c>
      <c r="BX40" s="79">
        <f t="shared" si="10"/>
        <v>5342.33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5342.33</v>
      </c>
      <c r="BM42" s="78">
        <f t="shared" si="12"/>
        <v>0</v>
      </c>
      <c r="BN42" s="77">
        <f t="shared" si="12"/>
        <v>5342.33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5342.33</v>
      </c>
      <c r="BW42" s="77">
        <f>BW38+BW39+BW40+BW41</f>
        <v>0</v>
      </c>
      <c r="BX42" s="95">
        <f>BX38+BX39+BX40+BX41</f>
        <v>5342.33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183000</v>
      </c>
      <c r="BS49" s="89">
        <v>0</v>
      </c>
      <c r="BT49" s="101">
        <v>183069.22999999998</v>
      </c>
      <c r="BU49" s="76"/>
      <c r="BV49" s="85">
        <f aca="true" t="shared" si="15" ref="BV49:BX50">D49+G49+J49+M49+P49+S49+V49+Y49+AB49+AE49+AH49+AK49+AN49+AQ49+AT49+AW49+AZ49+BC49+BF49+BI49+BL49+BO49+BR49</f>
        <v>183000</v>
      </c>
      <c r="BW49" s="77">
        <f t="shared" si="15"/>
        <v>0</v>
      </c>
      <c r="BX49" s="79">
        <f t="shared" si="15"/>
        <v>183069.22999999998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10679</v>
      </c>
      <c r="BS50" s="89">
        <v>0</v>
      </c>
      <c r="BT50" s="101">
        <v>17814.59</v>
      </c>
      <c r="BU50" s="76"/>
      <c r="BV50" s="85">
        <f t="shared" si="15"/>
        <v>10679</v>
      </c>
      <c r="BW50" s="77">
        <f t="shared" si="15"/>
        <v>0</v>
      </c>
      <c r="BX50" s="79">
        <f t="shared" si="15"/>
        <v>17814.59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193679</v>
      </c>
      <c r="BS51" s="78">
        <f>BS49+BS50</f>
        <v>0</v>
      </c>
      <c r="BT51" s="77">
        <f>BT49+BT50</f>
        <v>200883.81999999998</v>
      </c>
      <c r="BU51" s="85"/>
      <c r="BV51" s="85">
        <f>BV49+BV50</f>
        <v>193679</v>
      </c>
      <c r="BW51" s="77">
        <f>BW49+BW50</f>
        <v>0</v>
      </c>
      <c r="BX51" s="95">
        <f>BX49+BX50</f>
        <v>200883.81999999998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343935.19</v>
      </c>
      <c r="E53" s="86">
        <f t="shared" si="18"/>
        <v>0</v>
      </c>
      <c r="F53" s="86">
        <f t="shared" si="18"/>
        <v>468966.64999999997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0.1</v>
      </c>
      <c r="M53" s="86">
        <f t="shared" si="18"/>
        <v>14336.869999999999</v>
      </c>
      <c r="N53" s="86">
        <f t="shared" si="18"/>
        <v>0</v>
      </c>
      <c r="O53" s="86">
        <f t="shared" si="18"/>
        <v>20015.72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90170.4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211868.07</v>
      </c>
      <c r="AC53" s="86">
        <f t="shared" si="18"/>
        <v>0</v>
      </c>
      <c r="AD53" s="86">
        <f t="shared" si="18"/>
        <v>314478.65</v>
      </c>
      <c r="AE53" s="86">
        <f t="shared" si="18"/>
        <v>181294.22</v>
      </c>
      <c r="AF53" s="86">
        <f t="shared" si="18"/>
        <v>0</v>
      </c>
      <c r="AG53" s="86">
        <f t="shared" si="18"/>
        <v>291634.16000000003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12344</v>
      </c>
      <c r="AK53" s="86">
        <f t="shared" si="19"/>
        <v>11000</v>
      </c>
      <c r="AL53" s="86">
        <f t="shared" si="19"/>
        <v>0</v>
      </c>
      <c r="AM53" s="86">
        <f t="shared" si="19"/>
        <v>78881.16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37158.28</v>
      </c>
      <c r="AR53" s="86">
        <f t="shared" si="19"/>
        <v>0</v>
      </c>
      <c r="AS53" s="86">
        <f t="shared" si="19"/>
        <v>37158.28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30124.43</v>
      </c>
      <c r="BJ53" s="86">
        <f t="shared" si="19"/>
        <v>0</v>
      </c>
      <c r="BK53" s="86">
        <f t="shared" si="19"/>
        <v>10000</v>
      </c>
      <c r="BL53" s="86">
        <f t="shared" si="19"/>
        <v>7222.54</v>
      </c>
      <c r="BM53" s="86">
        <f t="shared" si="19"/>
        <v>0</v>
      </c>
      <c r="BN53" s="86">
        <f t="shared" si="19"/>
        <v>7222.54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193679</v>
      </c>
      <c r="BS53" s="86">
        <f t="shared" si="19"/>
        <v>0</v>
      </c>
      <c r="BT53" s="86">
        <f t="shared" si="19"/>
        <v>200883.81999999998</v>
      </c>
      <c r="BU53" s="86">
        <f>BU8</f>
        <v>0</v>
      </c>
      <c r="BV53" s="102">
        <f>BV8+BV20+BV28+BV35+BV42+BV46+BV51</f>
        <v>1030618.6</v>
      </c>
      <c r="BW53" s="87">
        <f>BW20+BW28+BW35+BW42+BW46+BW51</f>
        <v>0</v>
      </c>
      <c r="BX53" s="87">
        <f>BX20+BX28+BX35+BX42+BX46+BX51</f>
        <v>1531755.48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  <mergeCell ref="D5:F5"/>
    <mergeCell ref="D6:E6"/>
    <mergeCell ref="G4:I4"/>
    <mergeCell ref="G5:I5"/>
    <mergeCell ref="G6:H6"/>
    <mergeCell ref="D4:F4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161369</v>
      </c>
      <c r="E10" s="89">
        <v>0</v>
      </c>
      <c r="F10" s="90"/>
      <c r="G10" s="88"/>
      <c r="H10" s="89"/>
      <c r="I10" s="90"/>
      <c r="J10" s="97">
        <v>0</v>
      </c>
      <c r="K10" s="89">
        <v>0</v>
      </c>
      <c r="L10" s="101"/>
      <c r="M10" s="91">
        <v>0</v>
      </c>
      <c r="N10" s="89">
        <v>0</v>
      </c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29796</v>
      </c>
      <c r="AC10" s="89">
        <v>0</v>
      </c>
      <c r="AD10" s="90"/>
      <c r="AE10" s="91">
        <v>27287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218452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12930</v>
      </c>
      <c r="E11" s="89">
        <v>0</v>
      </c>
      <c r="F11" s="90"/>
      <c r="G11" s="88"/>
      <c r="H11" s="89"/>
      <c r="I11" s="90"/>
      <c r="J11" s="97">
        <v>0</v>
      </c>
      <c r="K11" s="89">
        <v>0</v>
      </c>
      <c r="L11" s="101"/>
      <c r="M11" s="91">
        <v>348</v>
      </c>
      <c r="N11" s="89">
        <v>0</v>
      </c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2001</v>
      </c>
      <c r="AC11" s="89">
        <v>0</v>
      </c>
      <c r="AD11" s="90"/>
      <c r="AE11" s="91">
        <v>1833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17112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137848.94</v>
      </c>
      <c r="E12" s="89">
        <v>0</v>
      </c>
      <c r="F12" s="90"/>
      <c r="G12" s="88"/>
      <c r="H12" s="89"/>
      <c r="I12" s="90"/>
      <c r="J12" s="97">
        <v>0</v>
      </c>
      <c r="K12" s="89">
        <v>0</v>
      </c>
      <c r="L12" s="101"/>
      <c r="M12" s="91">
        <v>7000</v>
      </c>
      <c r="N12" s="89">
        <v>0</v>
      </c>
      <c r="O12" s="90"/>
      <c r="P12" s="91">
        <v>0</v>
      </c>
      <c r="Q12" s="89">
        <v>0</v>
      </c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>
        <v>72000</v>
      </c>
      <c r="AC12" s="89">
        <v>0</v>
      </c>
      <c r="AD12" s="90"/>
      <c r="AE12" s="91">
        <v>61073.14</v>
      </c>
      <c r="AF12" s="89">
        <v>0</v>
      </c>
      <c r="AG12" s="90"/>
      <c r="AH12" s="91">
        <v>0</v>
      </c>
      <c r="AI12" s="89">
        <v>0</v>
      </c>
      <c r="AJ12" s="90"/>
      <c r="AK12" s="91">
        <v>10000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287922.08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6650</v>
      </c>
      <c r="E13" s="89">
        <v>0</v>
      </c>
      <c r="F13" s="90"/>
      <c r="G13" s="88"/>
      <c r="H13" s="89"/>
      <c r="I13" s="90"/>
      <c r="J13" s="97">
        <v>0</v>
      </c>
      <c r="K13" s="89">
        <v>0</v>
      </c>
      <c r="L13" s="101"/>
      <c r="M13" s="91">
        <v>4000</v>
      </c>
      <c r="N13" s="89">
        <v>0</v>
      </c>
      <c r="O13" s="90"/>
      <c r="P13" s="91"/>
      <c r="Q13" s="89"/>
      <c r="R13" s="90"/>
      <c r="S13" s="91"/>
      <c r="T13" s="89"/>
      <c r="U13" s="90"/>
      <c r="V13" s="91">
        <v>0</v>
      </c>
      <c r="W13" s="89">
        <v>0</v>
      </c>
      <c r="X13" s="90"/>
      <c r="Y13" s="91"/>
      <c r="Z13" s="89"/>
      <c r="AA13" s="90"/>
      <c r="AB13" s="91">
        <v>0</v>
      </c>
      <c r="AC13" s="89">
        <v>0</v>
      </c>
      <c r="AD13" s="90"/>
      <c r="AE13" s="91">
        <v>4050</v>
      </c>
      <c r="AF13" s="89">
        <v>0</v>
      </c>
      <c r="AG13" s="90"/>
      <c r="AH13" s="91"/>
      <c r="AI13" s="89"/>
      <c r="AJ13" s="90"/>
      <c r="AK13" s="91">
        <v>0</v>
      </c>
      <c r="AL13" s="89">
        <v>0</v>
      </c>
      <c r="AM13" s="90"/>
      <c r="AN13" s="91"/>
      <c r="AO13" s="89"/>
      <c r="AP13" s="90"/>
      <c r="AQ13" s="91">
        <v>14879.64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29579.64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1638.02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1638.02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3500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3500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13035</v>
      </c>
      <c r="E19" s="89">
        <v>0</v>
      </c>
      <c r="F19" s="90"/>
      <c r="G19" s="88"/>
      <c r="H19" s="89"/>
      <c r="I19" s="90"/>
      <c r="J19" s="97"/>
      <c r="K19" s="89"/>
      <c r="L19" s="101"/>
      <c r="M19" s="97">
        <v>2150</v>
      </c>
      <c r="N19" s="89">
        <v>0</v>
      </c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20431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35616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335332.94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13498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103797</v>
      </c>
      <c r="AC20" s="78">
        <f t="shared" si="1"/>
        <v>0</v>
      </c>
      <c r="AD20" s="77">
        <f t="shared" si="1"/>
        <v>0</v>
      </c>
      <c r="AE20" s="98">
        <f t="shared" si="1"/>
        <v>94243.14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10000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14879.64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20431</v>
      </c>
      <c r="BJ20" s="78">
        <f t="shared" si="1"/>
        <v>0</v>
      </c>
      <c r="BK20" s="77">
        <f t="shared" si="1"/>
        <v>0</v>
      </c>
      <c r="BL20" s="98">
        <f t="shared" si="1"/>
        <v>1638.02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593819.74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>
        <v>0</v>
      </c>
      <c r="T24" s="89">
        <v>0</v>
      </c>
      <c r="U24" s="101"/>
      <c r="V24" s="97"/>
      <c r="W24" s="89"/>
      <c r="X24" s="101"/>
      <c r="Y24" s="97"/>
      <c r="Z24" s="89"/>
      <c r="AA24" s="101"/>
      <c r="AB24" s="97">
        <v>0</v>
      </c>
      <c r="AC24" s="89">
        <v>0</v>
      </c>
      <c r="AD24" s="101"/>
      <c r="AE24" s="97">
        <v>2500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2500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2500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2500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>
        <v>0</v>
      </c>
      <c r="AC31" s="89">
        <v>0</v>
      </c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5584.52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5584.52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5584.52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5584.52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183000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183000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10679</v>
      </c>
      <c r="BS50" s="89">
        <v>0</v>
      </c>
      <c r="BT50" s="101"/>
      <c r="BU50" s="76"/>
      <c r="BV50" s="85">
        <f t="shared" si="9"/>
        <v>10679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193679</v>
      </c>
      <c r="BS51" s="78">
        <f>BS49+BS50</f>
        <v>0</v>
      </c>
      <c r="BT51" s="77">
        <f>BT49+BT50</f>
        <v>0</v>
      </c>
      <c r="BU51" s="85"/>
      <c r="BV51" s="85">
        <f>BV49+BV50</f>
        <v>193679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335332.94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13498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103797</v>
      </c>
      <c r="AC53" s="86">
        <f t="shared" si="11"/>
        <v>0</v>
      </c>
      <c r="AD53" s="86">
        <f t="shared" si="11"/>
        <v>0</v>
      </c>
      <c r="AE53" s="86">
        <f t="shared" si="11"/>
        <v>96743.14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10000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14879.64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20431</v>
      </c>
      <c r="BJ53" s="86">
        <f t="shared" si="11"/>
        <v>0</v>
      </c>
      <c r="BK53" s="86">
        <f t="shared" si="11"/>
        <v>0</v>
      </c>
      <c r="BL53" s="86">
        <f t="shared" si="11"/>
        <v>7222.540000000001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193679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795583.26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163412</v>
      </c>
      <c r="E10" s="89">
        <v>0</v>
      </c>
      <c r="F10" s="90"/>
      <c r="G10" s="88"/>
      <c r="H10" s="89"/>
      <c r="I10" s="90"/>
      <c r="J10" s="97">
        <v>0</v>
      </c>
      <c r="K10" s="89">
        <v>0</v>
      </c>
      <c r="L10" s="101"/>
      <c r="M10" s="91">
        <v>0</v>
      </c>
      <c r="N10" s="89">
        <v>0</v>
      </c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29796</v>
      </c>
      <c r="AC10" s="89">
        <v>0</v>
      </c>
      <c r="AD10" s="90"/>
      <c r="AE10" s="91">
        <v>27287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220495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13070</v>
      </c>
      <c r="E11" s="89">
        <v>0</v>
      </c>
      <c r="F11" s="90"/>
      <c r="G11" s="88"/>
      <c r="H11" s="89"/>
      <c r="I11" s="90"/>
      <c r="J11" s="97">
        <v>0</v>
      </c>
      <c r="K11" s="89">
        <v>0</v>
      </c>
      <c r="L11" s="101"/>
      <c r="M11" s="91">
        <v>348</v>
      </c>
      <c r="N11" s="89">
        <v>0</v>
      </c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2001</v>
      </c>
      <c r="AC11" s="89">
        <v>0</v>
      </c>
      <c r="AD11" s="90"/>
      <c r="AE11" s="91">
        <v>1833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17252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138715.94</v>
      </c>
      <c r="E12" s="89">
        <v>0</v>
      </c>
      <c r="F12" s="90"/>
      <c r="G12" s="88"/>
      <c r="H12" s="89"/>
      <c r="I12" s="90"/>
      <c r="J12" s="97">
        <v>0</v>
      </c>
      <c r="K12" s="89">
        <v>0</v>
      </c>
      <c r="L12" s="101"/>
      <c r="M12" s="91">
        <v>7000</v>
      </c>
      <c r="N12" s="89">
        <v>0</v>
      </c>
      <c r="O12" s="90"/>
      <c r="P12" s="91">
        <v>0</v>
      </c>
      <c r="Q12" s="89">
        <v>0</v>
      </c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>
        <v>70100</v>
      </c>
      <c r="AC12" s="89">
        <v>0</v>
      </c>
      <c r="AD12" s="90"/>
      <c r="AE12" s="91">
        <v>63323.14</v>
      </c>
      <c r="AF12" s="89">
        <v>0</v>
      </c>
      <c r="AG12" s="90"/>
      <c r="AH12" s="91">
        <v>0</v>
      </c>
      <c r="AI12" s="89">
        <v>0</v>
      </c>
      <c r="AJ12" s="90"/>
      <c r="AK12" s="91">
        <v>10000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289139.08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6650</v>
      </c>
      <c r="E13" s="89">
        <v>0</v>
      </c>
      <c r="F13" s="90"/>
      <c r="G13" s="88"/>
      <c r="H13" s="89"/>
      <c r="I13" s="90"/>
      <c r="J13" s="97">
        <v>0</v>
      </c>
      <c r="K13" s="89">
        <v>0</v>
      </c>
      <c r="L13" s="101"/>
      <c r="M13" s="91">
        <v>4000</v>
      </c>
      <c r="N13" s="89">
        <v>0</v>
      </c>
      <c r="O13" s="90"/>
      <c r="P13" s="91"/>
      <c r="Q13" s="89"/>
      <c r="R13" s="90"/>
      <c r="S13" s="91"/>
      <c r="T13" s="89"/>
      <c r="U13" s="90"/>
      <c r="V13" s="91">
        <v>0</v>
      </c>
      <c r="W13" s="89">
        <v>0</v>
      </c>
      <c r="X13" s="90"/>
      <c r="Y13" s="91"/>
      <c r="Z13" s="89"/>
      <c r="AA13" s="90"/>
      <c r="AB13" s="91">
        <v>0</v>
      </c>
      <c r="AC13" s="89">
        <v>0</v>
      </c>
      <c r="AD13" s="90"/>
      <c r="AE13" s="91">
        <v>4050</v>
      </c>
      <c r="AF13" s="89">
        <v>0</v>
      </c>
      <c r="AG13" s="90"/>
      <c r="AH13" s="91"/>
      <c r="AI13" s="89"/>
      <c r="AJ13" s="90"/>
      <c r="AK13" s="91">
        <v>0</v>
      </c>
      <c r="AL13" s="89">
        <v>0</v>
      </c>
      <c r="AM13" s="90"/>
      <c r="AN13" s="91"/>
      <c r="AO13" s="89"/>
      <c r="AP13" s="90"/>
      <c r="AQ13" s="91">
        <v>82.64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14782.64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1384.8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1384.8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3500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3500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13035</v>
      </c>
      <c r="E19" s="89">
        <v>0</v>
      </c>
      <c r="F19" s="90"/>
      <c r="G19" s="88"/>
      <c r="H19" s="89"/>
      <c r="I19" s="90"/>
      <c r="J19" s="97"/>
      <c r="K19" s="89"/>
      <c r="L19" s="101"/>
      <c r="M19" s="97">
        <v>2150</v>
      </c>
      <c r="N19" s="89">
        <v>0</v>
      </c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20431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35616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338382.94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13498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101897</v>
      </c>
      <c r="AC20" s="78">
        <f t="shared" si="1"/>
        <v>0</v>
      </c>
      <c r="AD20" s="77">
        <f t="shared" si="1"/>
        <v>0</v>
      </c>
      <c r="AE20" s="98">
        <f t="shared" si="1"/>
        <v>96493.14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10000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82.64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20431</v>
      </c>
      <c r="BJ20" s="78">
        <f t="shared" si="1"/>
        <v>0</v>
      </c>
      <c r="BK20" s="77">
        <f t="shared" si="1"/>
        <v>0</v>
      </c>
      <c r="BL20" s="98">
        <f t="shared" si="1"/>
        <v>1384.8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582169.5200000001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>
        <v>0</v>
      </c>
      <c r="T24" s="89">
        <v>0</v>
      </c>
      <c r="U24" s="101"/>
      <c r="V24" s="97"/>
      <c r="W24" s="89"/>
      <c r="X24" s="101"/>
      <c r="Y24" s="97"/>
      <c r="Z24" s="89"/>
      <c r="AA24" s="101"/>
      <c r="AB24" s="97">
        <v>0</v>
      </c>
      <c r="AC24" s="89">
        <v>0</v>
      </c>
      <c r="AD24" s="101"/>
      <c r="AE24" s="97">
        <v>2500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2500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2500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2500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>
        <v>0</v>
      </c>
      <c r="AC31" s="89">
        <v>0</v>
      </c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5837.74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5837.74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5837.74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5837.74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143000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143000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10679</v>
      </c>
      <c r="BS50" s="89">
        <v>0</v>
      </c>
      <c r="BT50" s="101"/>
      <c r="BU50" s="76"/>
      <c r="BV50" s="85">
        <f t="shared" si="9"/>
        <v>10679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153679</v>
      </c>
      <c r="BS51" s="78">
        <f>BS49+BS50</f>
        <v>0</v>
      </c>
      <c r="BT51" s="77">
        <f>BT49+BT50</f>
        <v>0</v>
      </c>
      <c r="BU51" s="85"/>
      <c r="BV51" s="85">
        <f>BV49+BV50</f>
        <v>153679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338382.94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13498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101897</v>
      </c>
      <c r="AC53" s="86">
        <f t="shared" si="11"/>
        <v>0</v>
      </c>
      <c r="AD53" s="86">
        <f t="shared" si="11"/>
        <v>0</v>
      </c>
      <c r="AE53" s="86">
        <f t="shared" si="11"/>
        <v>98993.14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10000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82.64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20431</v>
      </c>
      <c r="BJ53" s="86">
        <f t="shared" si="11"/>
        <v>0</v>
      </c>
      <c r="BK53" s="86">
        <f t="shared" si="11"/>
        <v>0</v>
      </c>
      <c r="BL53" s="86">
        <f t="shared" si="11"/>
        <v>7222.54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153679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744186.2600000001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BC5:BE5"/>
    <mergeCell ref="V5:X5"/>
    <mergeCell ref="Y5:AA5"/>
    <mergeCell ref="AB5:AD5"/>
    <mergeCell ref="AE5:AG5"/>
    <mergeCell ref="AH5:AJ5"/>
    <mergeCell ref="AK5:AM5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2021-04-19T13:58:53Z</dcterms:modified>
  <cp:category/>
  <cp:version/>
  <cp:contentType/>
  <cp:contentStatus/>
</cp:coreProperties>
</file>