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<sst xmlns="http://schemas.openxmlformats.org/spreadsheetml/2006/main" count="870" uniqueCount="151">
  <si>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</si>
  <si>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</si>
  <si>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</si>
  <si>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</si>
  <si>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</si>
  <si>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</si>
  <si>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</si>
  <si>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</si>
  <si>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</si>
  <si>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</si>
  <si>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</si>
  <si>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</si>
  <si>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</si>
  <si>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</si>
  <si>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</si>
  <si>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</si>
  <si>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</si>
  <si>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</si>
  <si>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</si>
  <si>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</si>
  <si>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</si>
  <si>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</si>
  <si>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</si>
  <si>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</si>
  <si>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</si>
  <si>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</si>
  <si>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</si>
  <si>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</si>
  <si>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</si>
  <si>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</si>
  <si>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</si>
  <si>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</si>
  <si>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</si>
  <si>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</si>
  <si>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</si>
  <si>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</si>
  <si>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</si>
  <si>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</si>
  <si>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</si>
  <si>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</si>
  <si>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</si>
  <si>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</si>
  <si>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</si>
  <si>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</si>
  <si>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</si>
  <si>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</si>
  <si>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</si>
  <si>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</si>
  <si>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</si>
  <si>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</si>
  <si>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</si>
  <si>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</si>
  <si>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</si>
  <si>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</si>
  <si>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</si>
  <si>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</si>
  <si>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</si>
  <si>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</si>
  <si>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</si>
  <si>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</si>
  <si>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</si>
  <si>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</si>
  <si>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</si>
  <si>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</si>
  <si>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</si>
  <si>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</si>
  <si>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</si>
  <si>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</si>
  <si>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</si>
  <si>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</si>
  <si>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</si>
  <si>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</si>
  <si>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</si>
  <si>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</si>
  <si>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</si>
  <si>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</si>
  <si>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</si>
  <si>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</si>
  <si>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</si>
  <si>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</si>
  <si>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</si>
  <si>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</si>
  <si>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</si>
  <si>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</si>
  <si>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</si>
  <si>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</si>
  <si>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</si>
  <si>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</si>
  <si>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</si>
  <si>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</si>
  <si>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</si>
  <si>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</si>
  <si>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</si>
  <si>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</si>
  <si>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</si>
  <si>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</si>
  <si>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</si>
  <si>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</si>
  <si>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</si>
  <si>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</si>
  <si>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</si>
  <si>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</si>
  <si>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</si>
  <si>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</si>
  <si>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</si>
  <si>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</si>
  <si>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</si>
  <si>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</si>
  <si>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</si>
  <si>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</si>
  <si>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</si>
  <si>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</si>
  <si>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</si>
  <si>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</si>
  <si>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</si>
  <si>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</si>
  <si>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</si>
  <si>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</si>
  <si>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</si>
  <si>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</si>
  <si>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</si>
  <si>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</si>
  <si>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</si>
  <si>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</si>
  <si>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</si>
  <si>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</si>
  <si>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</si>
  <si>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</si>
  <si>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</si>
  <si>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</si>
  <si>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</si>
  <si>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</si>
  <si>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</si>
  <si>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</si>
  <si>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</si>
  <si>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</si>
  <si>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</si>
  <si>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</si>
  <si>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</si>
  <si>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</si>
  <si>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</si>
  <si>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</si>
  <si>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</si>
  <si>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</si>
  <si>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</si>
  <si>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</si>
  <si>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</si>
  <si>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</si>
  <si>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</si>
  <si>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Dati previsionali anno 2025</t>
  </si>
  <si>
    <t>Dati previsionali anno 2026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</si>
</sst>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513318.88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484555</v>
      </c>
      <c r="E10" s="45">
        <v>664647.17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106893.17</v>
      </c>
      <c r="E14" s="45">
        <v>138488.43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591448.17</v>
      </c>
      <c r="E16" s="51">
        <f>E10+E11+E12+E13+E14+E15</f>
        <v>803135.6000000001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61265.76</v>
      </c>
      <c r="E18" s="45">
        <v>81033.94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61265.76</v>
      </c>
      <c r="E23" s="51">
        <f>E18+E19+E20+E21+E22</f>
        <v>81033.94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24448.29</v>
      </c>
      <c r="E25" s="45">
        <v>60258.939999999995</v>
      </c>
    </row>
    <row r="26" spans="2:5" ht="15">
      <c r="B26" s="13">
        <v>30200</v>
      </c>
      <c r="C26" s="54" t="s">
        <v>28</v>
      </c>
      <c r="D26" s="39">
        <v>343</v>
      </c>
      <c r="E26" s="45">
        <v>343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9575</v>
      </c>
      <c r="E29" s="50">
        <v>9758.58</v>
      </c>
    </row>
    <row r="30" spans="2:5" ht="15.75" thickBot="1">
      <c r="B30" s="16">
        <v>30000</v>
      </c>
      <c r="C30" s="15" t="s">
        <v>32</v>
      </c>
      <c r="D30" s="48">
        <f>D25+D26+D27+D28+D29</f>
        <v>34366.29</v>
      </c>
      <c r="E30" s="51">
        <f>E25+E26+E27+E28+E29</f>
        <v>70360.51999999999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1500</v>
      </c>
      <c r="E32" s="45">
        <v>1500</v>
      </c>
    </row>
    <row r="33" spans="2:5" ht="15">
      <c r="B33" s="13">
        <v>40200</v>
      </c>
      <c r="C33" s="54" t="s">
        <v>36</v>
      </c>
      <c r="D33" s="61">
        <v>60172</v>
      </c>
      <c r="E33" s="59">
        <v>510796.25</v>
      </c>
    </row>
    <row r="34" spans="2:5" ht="15">
      <c r="B34" s="13">
        <v>40300</v>
      </c>
      <c r="C34" s="54" t="s">
        <v>37</v>
      </c>
      <c r="D34" s="61">
        <v>0</v>
      </c>
      <c r="E34" s="45">
        <v>90711.01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2000</v>
      </c>
      <c r="E36" s="50">
        <v>6963.98</v>
      </c>
    </row>
    <row r="37" spans="2:5" ht="15.75" thickBot="1">
      <c r="B37" s="16">
        <v>40000</v>
      </c>
      <c r="C37" s="15" t="s">
        <v>40</v>
      </c>
      <c r="D37" s="48">
        <f>D32+D33+D34+D35+D36</f>
        <v>63672</v>
      </c>
      <c r="E37" s="51">
        <f>E32+E33+E34+E35+E36</f>
        <v>609971.24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201054</v>
      </c>
      <c r="E54" s="45">
        <v>201054</v>
      </c>
    </row>
    <row r="55" spans="2:5" ht="15">
      <c r="B55" s="13">
        <v>90200</v>
      </c>
      <c r="C55" s="54" t="s">
        <v>62</v>
      </c>
      <c r="D55" s="61">
        <v>6679</v>
      </c>
      <c r="E55" s="62">
        <v>7621.66</v>
      </c>
    </row>
    <row r="56" spans="2:5" ht="15.75" thickBot="1">
      <c r="B56" s="16">
        <v>90000</v>
      </c>
      <c r="C56" s="15" t="s">
        <v>63</v>
      </c>
      <c r="D56" s="48">
        <f>D54+D55</f>
        <v>207733</v>
      </c>
      <c r="E56" s="51">
        <f>E54+E55</f>
        <v>208675.66</v>
      </c>
    </row>
    <row r="57" spans="2:5" ht="16.5" thickBot="1" thickTop="1">
      <c r="B57" s="109" t="s">
        <v>64</v>
      </c>
      <c r="C57" s="110"/>
      <c r="D57" s="52">
        <f>D16+D23+D30+D37+D43+D49+D52+D56</f>
        <v>958485.2200000001</v>
      </c>
      <c r="E57" s="55">
        <f>E16+E23+E30+E37+E43+E49+E52+E56</f>
        <v>1773176.96</v>
      </c>
    </row>
    <row r="58" spans="2:5" ht="16.5" thickBot="1" thickTop="1">
      <c r="B58" s="109" t="s">
        <v>65</v>
      </c>
      <c r="C58" s="110"/>
      <c r="D58" s="52">
        <f>D57+D5+D6+D7+D8</f>
        <v>958485.2200000001</v>
      </c>
      <c r="E58" s="55">
        <f>E57+E5+E6+E7+E8</f>
        <v>2286495.84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484555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106893.17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591448.17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13838.76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13838.76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23856.29</v>
      </c>
      <c r="E25" s="45"/>
    </row>
    <row r="26" spans="2:5" ht="15">
      <c r="B26" s="13">
        <v>30200</v>
      </c>
      <c r="C26" s="54" t="s">
        <v>28</v>
      </c>
      <c r="D26" s="39">
        <v>343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9769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33968.29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1500</v>
      </c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201054</v>
      </c>
      <c r="E54" s="45"/>
    </row>
    <row r="55" spans="2:5" ht="15">
      <c r="B55" s="13">
        <v>90200</v>
      </c>
      <c r="C55" s="54" t="s">
        <v>62</v>
      </c>
      <c r="D55" s="61">
        <v>6679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207733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850488.2200000001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850488.2200000001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484555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106893.17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591448.17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11500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11500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23856.29</v>
      </c>
      <c r="E25" s="45"/>
    </row>
    <row r="26" spans="2:5" ht="15">
      <c r="B26" s="13">
        <v>30200</v>
      </c>
      <c r="C26" s="54" t="s">
        <v>28</v>
      </c>
      <c r="D26" s="39">
        <v>343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7575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31774.29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1500</v>
      </c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141054</v>
      </c>
      <c r="E54" s="45"/>
    </row>
    <row r="55" spans="2:5" ht="15">
      <c r="B55" s="13">
        <v>90200</v>
      </c>
      <c r="C55" s="54" t="s">
        <v>62</v>
      </c>
      <c r="D55" s="61">
        <v>6679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147733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785955.4600000001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785955.4600000001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165458.24999999997</v>
      </c>
      <c r="E10" s="89">
        <v>0</v>
      </c>
      <c r="F10" s="90">
        <v>178447.4</v>
      </c>
      <c r="G10" s="88"/>
      <c r="H10" s="89"/>
      <c r="I10" s="90"/>
      <c r="J10" s="97">
        <v>0</v>
      </c>
      <c r="K10" s="89">
        <v>0</v>
      </c>
      <c r="L10" s="101">
        <v>0</v>
      </c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32126</v>
      </c>
      <c r="AC10" s="89">
        <v>0</v>
      </c>
      <c r="AD10" s="90">
        <v>32645.66</v>
      </c>
      <c r="AE10" s="91">
        <v>30902</v>
      </c>
      <c r="AF10" s="89">
        <v>0</v>
      </c>
      <c r="AG10" s="90">
        <v>31397.77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228486.24999999997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242490.83</v>
      </c>
    </row>
    <row r="11" spans="2:76" ht="15">
      <c r="B11" s="13">
        <v>102</v>
      </c>
      <c r="C11" s="25" t="s">
        <v>92</v>
      </c>
      <c r="D11" s="88">
        <v>13820.19</v>
      </c>
      <c r="E11" s="89">
        <v>0</v>
      </c>
      <c r="F11" s="90">
        <v>14797.060000000001</v>
      </c>
      <c r="G11" s="88"/>
      <c r="H11" s="89"/>
      <c r="I11" s="90"/>
      <c r="J11" s="97">
        <v>0</v>
      </c>
      <c r="K11" s="89">
        <v>0</v>
      </c>
      <c r="L11" s="101">
        <v>0</v>
      </c>
      <c r="M11" s="91">
        <v>348.26</v>
      </c>
      <c r="N11" s="89">
        <v>0</v>
      </c>
      <c r="O11" s="90">
        <v>348.26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2158</v>
      </c>
      <c r="AC11" s="89">
        <v>0</v>
      </c>
      <c r="AD11" s="90">
        <v>2324.26</v>
      </c>
      <c r="AE11" s="91">
        <v>2078</v>
      </c>
      <c r="AF11" s="89">
        <v>0</v>
      </c>
      <c r="AG11" s="90">
        <v>2237.55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18404.45</v>
      </c>
      <c r="BW11" s="77">
        <f t="shared" si="1"/>
        <v>0</v>
      </c>
      <c r="BX11" s="79">
        <f t="shared" si="2"/>
        <v>19707.13</v>
      </c>
    </row>
    <row r="12" spans="2:76" ht="15">
      <c r="B12" s="13">
        <v>103</v>
      </c>
      <c r="C12" s="25" t="s">
        <v>93</v>
      </c>
      <c r="D12" s="88">
        <v>187865.64</v>
      </c>
      <c r="E12" s="89">
        <v>0</v>
      </c>
      <c r="F12" s="90">
        <v>266990.36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6000</v>
      </c>
      <c r="N12" s="89">
        <v>0</v>
      </c>
      <c r="O12" s="90">
        <v>6811.1900000000005</v>
      </c>
      <c r="P12" s="91">
        <v>0</v>
      </c>
      <c r="Q12" s="89">
        <v>0</v>
      </c>
      <c r="R12" s="90">
        <v>0</v>
      </c>
      <c r="S12" s="91"/>
      <c r="T12" s="89"/>
      <c r="U12" s="90"/>
      <c r="V12" s="91"/>
      <c r="W12" s="89"/>
      <c r="X12" s="90"/>
      <c r="Y12" s="91"/>
      <c r="Z12" s="89"/>
      <c r="AA12" s="90"/>
      <c r="AB12" s="91">
        <v>74887.85</v>
      </c>
      <c r="AC12" s="89">
        <v>0</v>
      </c>
      <c r="AD12" s="90">
        <v>99196.56000000001</v>
      </c>
      <c r="AE12" s="91">
        <v>63504.84</v>
      </c>
      <c r="AF12" s="89">
        <v>0</v>
      </c>
      <c r="AG12" s="90">
        <v>70705.72</v>
      </c>
      <c r="AH12" s="91">
        <v>0</v>
      </c>
      <c r="AI12" s="89">
        <v>0</v>
      </c>
      <c r="AJ12" s="90">
        <v>0</v>
      </c>
      <c r="AK12" s="91">
        <v>11000</v>
      </c>
      <c r="AL12" s="89">
        <v>0</v>
      </c>
      <c r="AM12" s="90">
        <v>11000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343258.32999999996</v>
      </c>
      <c r="BW12" s="77">
        <f t="shared" si="1"/>
        <v>0</v>
      </c>
      <c r="BX12" s="79">
        <f t="shared" si="2"/>
        <v>454703.82999999996</v>
      </c>
    </row>
    <row r="13" spans="2:76" ht="15">
      <c r="B13" s="13">
        <v>104</v>
      </c>
      <c r="C13" s="25" t="s">
        <v>19</v>
      </c>
      <c r="D13" s="88">
        <v>7200</v>
      </c>
      <c r="E13" s="89">
        <v>0</v>
      </c>
      <c r="F13" s="90">
        <v>9158.32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3600</v>
      </c>
      <c r="N13" s="89">
        <v>0</v>
      </c>
      <c r="O13" s="90">
        <v>9987.17</v>
      </c>
      <c r="P13" s="91"/>
      <c r="Q13" s="89"/>
      <c r="R13" s="90"/>
      <c r="S13" s="91"/>
      <c r="T13" s="89"/>
      <c r="U13" s="90"/>
      <c r="V13" s="91">
        <v>0</v>
      </c>
      <c r="W13" s="89">
        <v>0</v>
      </c>
      <c r="X13" s="90">
        <v>0</v>
      </c>
      <c r="Y13" s="91"/>
      <c r="Z13" s="89"/>
      <c r="AA13" s="90"/>
      <c r="AB13" s="91">
        <v>0</v>
      </c>
      <c r="AC13" s="89">
        <v>0</v>
      </c>
      <c r="AD13" s="90">
        <v>0</v>
      </c>
      <c r="AE13" s="91">
        <v>4040</v>
      </c>
      <c r="AF13" s="89">
        <v>0</v>
      </c>
      <c r="AG13" s="90">
        <v>4040</v>
      </c>
      <c r="AH13" s="91"/>
      <c r="AI13" s="89"/>
      <c r="AJ13" s="90"/>
      <c r="AK13" s="91">
        <v>8651.66</v>
      </c>
      <c r="AL13" s="89">
        <v>0</v>
      </c>
      <c r="AM13" s="90">
        <v>11429.96</v>
      </c>
      <c r="AN13" s="91"/>
      <c r="AO13" s="89"/>
      <c r="AP13" s="90"/>
      <c r="AQ13" s="91">
        <v>82.64</v>
      </c>
      <c r="AR13" s="89">
        <v>0</v>
      </c>
      <c r="AS13" s="90">
        <v>82.64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23574.3</v>
      </c>
      <c r="BW13" s="77">
        <f t="shared" si="1"/>
        <v>0</v>
      </c>
      <c r="BX13" s="79">
        <f t="shared" si="2"/>
        <v>34698.09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1120.09</v>
      </c>
      <c r="BM16" s="89">
        <v>0</v>
      </c>
      <c r="BN16" s="90">
        <v>1120.09</v>
      </c>
      <c r="BO16" s="91"/>
      <c r="BP16" s="89"/>
      <c r="BQ16" s="90"/>
      <c r="BR16" s="97"/>
      <c r="BS16" s="89"/>
      <c r="BT16" s="101"/>
      <c r="BU16" s="76"/>
      <c r="BV16" s="85">
        <f t="shared" si="0"/>
        <v>1120.09</v>
      </c>
      <c r="BW16" s="77">
        <f t="shared" si="1"/>
        <v>0</v>
      </c>
      <c r="BX16" s="79">
        <f t="shared" si="2"/>
        <v>1120.09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3000</v>
      </c>
      <c r="E18" s="89">
        <v>0</v>
      </c>
      <c r="F18" s="90">
        <v>3000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1"/>
        <v>0</v>
      </c>
      <c r="BX18" s="79">
        <f t="shared" si="2"/>
        <v>3000</v>
      </c>
    </row>
    <row r="19" spans="2:76" ht="15">
      <c r="B19" s="13">
        <v>110</v>
      </c>
      <c r="C19" s="25" t="s">
        <v>98</v>
      </c>
      <c r="D19" s="88">
        <v>13362</v>
      </c>
      <c r="E19" s="89">
        <v>0</v>
      </c>
      <c r="F19" s="90">
        <v>13362</v>
      </c>
      <c r="G19" s="88"/>
      <c r="H19" s="89"/>
      <c r="I19" s="90"/>
      <c r="J19" s="97"/>
      <c r="K19" s="89"/>
      <c r="L19" s="101"/>
      <c r="M19" s="97">
        <v>2050</v>
      </c>
      <c r="N19" s="89">
        <v>0</v>
      </c>
      <c r="O19" s="101">
        <v>2050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47722.35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63134.35</v>
      </c>
      <c r="BW19" s="77">
        <f t="shared" si="1"/>
        <v>0</v>
      </c>
      <c r="BX19" s="79">
        <f t="shared" si="2"/>
        <v>25412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390706.07999999996</v>
      </c>
      <c r="E20" s="78">
        <f t="shared" si="3"/>
        <v>0</v>
      </c>
      <c r="F20" s="79">
        <f t="shared" si="3"/>
        <v>485755.13999999996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11998.26</v>
      </c>
      <c r="N20" s="78">
        <f t="shared" si="3"/>
        <v>0</v>
      </c>
      <c r="O20" s="77">
        <f t="shared" si="3"/>
        <v>19196.620000000003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109171.85</v>
      </c>
      <c r="AC20" s="78">
        <f t="shared" si="3"/>
        <v>0</v>
      </c>
      <c r="AD20" s="77">
        <f t="shared" si="3"/>
        <v>134166.48</v>
      </c>
      <c r="AE20" s="98">
        <f t="shared" si="3"/>
        <v>100524.84</v>
      </c>
      <c r="AF20" s="78">
        <f t="shared" si="3"/>
        <v>0</v>
      </c>
      <c r="AG20" s="77">
        <f t="shared" si="3"/>
        <v>108381.04000000001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19651.66</v>
      </c>
      <c r="AL20" s="78">
        <f t="shared" si="3"/>
        <v>0</v>
      </c>
      <c r="AM20" s="77">
        <f t="shared" si="3"/>
        <v>22429.96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82.64</v>
      </c>
      <c r="AR20" s="78">
        <f t="shared" si="3"/>
        <v>0</v>
      </c>
      <c r="AS20" s="77">
        <f t="shared" si="3"/>
        <v>82.64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47722.35</v>
      </c>
      <c r="BJ20" s="78">
        <f t="shared" si="3"/>
        <v>0</v>
      </c>
      <c r="BK20" s="77">
        <f t="shared" si="3"/>
        <v>10000</v>
      </c>
      <c r="BL20" s="98">
        <f t="shared" si="3"/>
        <v>1120.09</v>
      </c>
      <c r="BM20" s="78">
        <f t="shared" si="3"/>
        <v>0</v>
      </c>
      <c r="BN20" s="77">
        <f t="shared" si="3"/>
        <v>1120.09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680977.7699999999</v>
      </c>
      <c r="BW20" s="77">
        <f>BW10+BW11+BW12+BW13+BW14+BW15+BW16+BW17+BW18+BW19</f>
        <v>0</v>
      </c>
      <c r="BX20" s="95">
        <f>BX10+BX11+BX12+BX13+BX14+BX15+BX16+BX17+BX18+BX19</f>
        <v>781131.9699999999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10172</v>
      </c>
      <c r="E24" s="89">
        <v>0</v>
      </c>
      <c r="F24" s="90">
        <v>14106.4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>
        <v>9831.15</v>
      </c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>
        <v>50006</v>
      </c>
      <c r="AE24" s="97">
        <v>53500</v>
      </c>
      <c r="AF24" s="89">
        <v>0</v>
      </c>
      <c r="AG24" s="101">
        <v>422938.48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63672</v>
      </c>
      <c r="BW24" s="77">
        <f t="shared" si="4"/>
        <v>0</v>
      </c>
      <c r="BX24" s="79">
        <f t="shared" si="4"/>
        <v>496882.02999999997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10172</v>
      </c>
      <c r="E28" s="78">
        <f t="shared" si="5"/>
        <v>0</v>
      </c>
      <c r="F28" s="79">
        <f t="shared" si="5"/>
        <v>14106.4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9831.15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50006</v>
      </c>
      <c r="AE28" s="98">
        <f t="shared" si="5"/>
        <v>53500</v>
      </c>
      <c r="AF28" s="78">
        <f t="shared" si="5"/>
        <v>0</v>
      </c>
      <c r="AG28" s="77">
        <f t="shared" si="5"/>
        <v>422938.48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63672</v>
      </c>
      <c r="BW28" s="77">
        <f>BW23+BW24+BW25+BW26+BW27</f>
        <v>0</v>
      </c>
      <c r="BX28" s="95">
        <f>BX23+BX24+BX25+BX26+BX27</f>
        <v>496882.02999999997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6102.45</v>
      </c>
      <c r="BM40" s="89">
        <v>0</v>
      </c>
      <c r="BN40" s="101">
        <v>6102.45</v>
      </c>
      <c r="BO40" s="97"/>
      <c r="BP40" s="89"/>
      <c r="BQ40" s="101"/>
      <c r="BR40" s="97"/>
      <c r="BS40" s="89"/>
      <c r="BT40" s="101"/>
      <c r="BU40" s="76"/>
      <c r="BV40" s="85">
        <f t="shared" si="10"/>
        <v>6102.45</v>
      </c>
      <c r="BW40" s="77">
        <f t="shared" si="10"/>
        <v>0</v>
      </c>
      <c r="BX40" s="79">
        <f t="shared" si="10"/>
        <v>6102.45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6102.45</v>
      </c>
      <c r="BM42" s="78">
        <f t="shared" si="12"/>
        <v>0</v>
      </c>
      <c r="BN42" s="77">
        <f t="shared" si="12"/>
        <v>6102.45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6102.45</v>
      </c>
      <c r="BW42" s="77">
        <f>BW38+BW39+BW40+BW41</f>
        <v>0</v>
      </c>
      <c r="BX42" s="95">
        <f>BX38+BX39+BX40+BX41</f>
        <v>6102.45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201054</v>
      </c>
      <c r="BS49" s="89">
        <v>0</v>
      </c>
      <c r="BT49" s="101">
        <v>238490.71</v>
      </c>
      <c r="BU49" s="76"/>
      <c r="BV49" s="85">
        <f aca="true" t="shared" si="15" ref="BV49:BX50">D49+G49+J49+M49+P49+S49+V49+Y49+AB49+AE49+AH49+AK49+AN49+AQ49+AT49+AW49+AZ49+BC49+BF49+BI49+BL49+BO49+BR49</f>
        <v>201054</v>
      </c>
      <c r="BW49" s="77">
        <f t="shared" si="15"/>
        <v>0</v>
      </c>
      <c r="BX49" s="79">
        <f t="shared" si="15"/>
        <v>238490.71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6679</v>
      </c>
      <c r="BS50" s="89">
        <v>0</v>
      </c>
      <c r="BT50" s="101">
        <v>9205.29</v>
      </c>
      <c r="BU50" s="76"/>
      <c r="BV50" s="85">
        <f t="shared" si="15"/>
        <v>6679</v>
      </c>
      <c r="BW50" s="77">
        <f t="shared" si="15"/>
        <v>0</v>
      </c>
      <c r="BX50" s="79">
        <f t="shared" si="15"/>
        <v>9205.29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207733</v>
      </c>
      <c r="BS51" s="78">
        <f>BS49+BS50</f>
        <v>0</v>
      </c>
      <c r="BT51" s="77">
        <f>BT49+BT50</f>
        <v>247696</v>
      </c>
      <c r="BU51" s="85"/>
      <c r="BV51" s="85">
        <f>BV49+BV50</f>
        <v>207733</v>
      </c>
      <c r="BW51" s="77">
        <f>BW49+BW50</f>
        <v>0</v>
      </c>
      <c r="BX51" s="95">
        <f>BX49+BX50</f>
        <v>247696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400878.07999999996</v>
      </c>
      <c r="E53" s="86">
        <f t="shared" si="18"/>
        <v>0</v>
      </c>
      <c r="F53" s="86">
        <f t="shared" si="18"/>
        <v>499861.54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11998.26</v>
      </c>
      <c r="N53" s="86">
        <f t="shared" si="18"/>
        <v>0</v>
      </c>
      <c r="O53" s="86">
        <f t="shared" si="18"/>
        <v>19196.620000000003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9831.15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109171.85</v>
      </c>
      <c r="AC53" s="86">
        <f t="shared" si="18"/>
        <v>0</v>
      </c>
      <c r="AD53" s="86">
        <f t="shared" si="18"/>
        <v>184172.48</v>
      </c>
      <c r="AE53" s="86">
        <f t="shared" si="18"/>
        <v>154024.84</v>
      </c>
      <c r="AF53" s="86">
        <f t="shared" si="18"/>
        <v>0</v>
      </c>
      <c r="AG53" s="86">
        <f t="shared" si="18"/>
        <v>531319.52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19651.66</v>
      </c>
      <c r="AL53" s="86">
        <f t="shared" si="19"/>
        <v>0</v>
      </c>
      <c r="AM53" s="86">
        <f t="shared" si="19"/>
        <v>22429.96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82.64</v>
      </c>
      <c r="AR53" s="86">
        <f t="shared" si="19"/>
        <v>0</v>
      </c>
      <c r="AS53" s="86">
        <f t="shared" si="19"/>
        <v>82.64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47722.35</v>
      </c>
      <c r="BJ53" s="86">
        <f t="shared" si="19"/>
        <v>0</v>
      </c>
      <c r="BK53" s="86">
        <f t="shared" si="19"/>
        <v>10000</v>
      </c>
      <c r="BL53" s="86">
        <f t="shared" si="19"/>
        <v>7222.54</v>
      </c>
      <c r="BM53" s="86">
        <f t="shared" si="19"/>
        <v>0</v>
      </c>
      <c r="BN53" s="86">
        <f t="shared" si="19"/>
        <v>7222.54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207733</v>
      </c>
      <c r="BS53" s="86">
        <f t="shared" si="19"/>
        <v>0</v>
      </c>
      <c r="BT53" s="86">
        <f t="shared" si="19"/>
        <v>247696</v>
      </c>
      <c r="BU53" s="86">
        <f>BU8</f>
        <v>0</v>
      </c>
      <c r="BV53" s="102">
        <f>BV8+BV20+BV28+BV35+BV42+BV46+BV51</f>
        <v>958485.2199999999</v>
      </c>
      <c r="BW53" s="87">
        <f>BW20+BW28+BW35+BW42+BW46+BW51</f>
        <v>0</v>
      </c>
      <c r="BX53" s="87">
        <f>BX20+BX28+BX35+BX42+BX46+BX51</f>
        <v>1531812.4499999997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160501.59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32126</v>
      </c>
      <c r="AC10" s="89">
        <v>0</v>
      </c>
      <c r="AD10" s="90"/>
      <c r="AE10" s="91">
        <v>29082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221709.59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13478.19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348.26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2158</v>
      </c>
      <c r="AC11" s="89">
        <v>0</v>
      </c>
      <c r="AD11" s="90"/>
      <c r="AE11" s="91">
        <v>1953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17937.45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144855.78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7000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75887.85</v>
      </c>
      <c r="AC12" s="89">
        <v>0</v>
      </c>
      <c r="AD12" s="90"/>
      <c r="AE12" s="91">
        <v>73504.84</v>
      </c>
      <c r="AF12" s="89">
        <v>0</v>
      </c>
      <c r="AG12" s="90"/>
      <c r="AH12" s="91">
        <v>0</v>
      </c>
      <c r="AI12" s="89">
        <v>0</v>
      </c>
      <c r="AJ12" s="90"/>
      <c r="AK12" s="91">
        <v>11000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312248.47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7200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3600</v>
      </c>
      <c r="N13" s="89">
        <v>0</v>
      </c>
      <c r="O13" s="90"/>
      <c r="P13" s="91"/>
      <c r="Q13" s="89"/>
      <c r="R13" s="90"/>
      <c r="S13" s="91"/>
      <c r="T13" s="89"/>
      <c r="U13" s="90"/>
      <c r="V13" s="91">
        <v>0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>
        <v>4040</v>
      </c>
      <c r="AF13" s="89">
        <v>0</v>
      </c>
      <c r="AG13" s="90"/>
      <c r="AH13" s="91"/>
      <c r="AI13" s="89"/>
      <c r="AJ13" s="90"/>
      <c r="AK13" s="91">
        <v>8651.66</v>
      </c>
      <c r="AL13" s="89">
        <v>0</v>
      </c>
      <c r="AM13" s="90"/>
      <c r="AN13" s="91"/>
      <c r="AO13" s="89"/>
      <c r="AP13" s="90"/>
      <c r="AQ13" s="91">
        <v>82.64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23574.3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895.66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895.66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13362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2050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38150.869999999995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53562.869999999995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342397.56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12998.26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110171.85</v>
      </c>
      <c r="AC20" s="78">
        <f t="shared" si="1"/>
        <v>0</v>
      </c>
      <c r="AD20" s="77">
        <f t="shared" si="1"/>
        <v>0</v>
      </c>
      <c r="AE20" s="98">
        <f t="shared" si="1"/>
        <v>108579.84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19651.66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82.64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38150.869999999995</v>
      </c>
      <c r="BJ20" s="78">
        <f t="shared" si="1"/>
        <v>0</v>
      </c>
      <c r="BK20" s="77">
        <f t="shared" si="1"/>
        <v>0</v>
      </c>
      <c r="BL20" s="98">
        <f t="shared" si="1"/>
        <v>895.66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632928.3400000001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3500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6326.88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6326.88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6326.88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6326.88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201054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201054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6679</v>
      </c>
      <c r="BS50" s="89">
        <v>0</v>
      </c>
      <c r="BT50" s="101"/>
      <c r="BU50" s="76"/>
      <c r="BV50" s="85">
        <f t="shared" si="9"/>
        <v>6679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207733</v>
      </c>
      <c r="BS51" s="78">
        <f>BS49+BS50</f>
        <v>0</v>
      </c>
      <c r="BT51" s="77">
        <f>BT49+BT50</f>
        <v>0</v>
      </c>
      <c r="BU51" s="85"/>
      <c r="BV51" s="85">
        <f>BV49+BV50</f>
        <v>207733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342397.56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12998.26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110171.85</v>
      </c>
      <c r="AC53" s="86">
        <f t="shared" si="11"/>
        <v>0</v>
      </c>
      <c r="AD53" s="86">
        <f t="shared" si="11"/>
        <v>0</v>
      </c>
      <c r="AE53" s="86">
        <f t="shared" si="11"/>
        <v>112079.84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19651.66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82.64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38150.869999999995</v>
      </c>
      <c r="BJ53" s="86">
        <f t="shared" si="11"/>
        <v>0</v>
      </c>
      <c r="BK53" s="86">
        <f t="shared" si="11"/>
        <v>0</v>
      </c>
      <c r="BL53" s="86">
        <f t="shared" si="11"/>
        <v>7222.54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207733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850488.2200000001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159758.59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32126</v>
      </c>
      <c r="AC10" s="89">
        <v>0</v>
      </c>
      <c r="AD10" s="90"/>
      <c r="AE10" s="91">
        <v>29082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220966.59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13427.19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348.26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2158</v>
      </c>
      <c r="AC11" s="89">
        <v>0</v>
      </c>
      <c r="AD11" s="90"/>
      <c r="AE11" s="91">
        <v>1953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17886.45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143955.78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7000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75887.85</v>
      </c>
      <c r="AC12" s="89">
        <v>0</v>
      </c>
      <c r="AD12" s="90"/>
      <c r="AE12" s="91">
        <v>73504.84</v>
      </c>
      <c r="AF12" s="89">
        <v>0</v>
      </c>
      <c r="AG12" s="90"/>
      <c r="AH12" s="91">
        <v>0</v>
      </c>
      <c r="AI12" s="89">
        <v>0</v>
      </c>
      <c r="AJ12" s="90"/>
      <c r="AK12" s="91">
        <v>11000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311348.47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7200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3600</v>
      </c>
      <c r="N13" s="89">
        <v>0</v>
      </c>
      <c r="O13" s="90"/>
      <c r="P13" s="91"/>
      <c r="Q13" s="89"/>
      <c r="R13" s="90"/>
      <c r="S13" s="91"/>
      <c r="T13" s="89"/>
      <c r="U13" s="90"/>
      <c r="V13" s="91">
        <v>0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>
        <v>4040</v>
      </c>
      <c r="AF13" s="89">
        <v>0</v>
      </c>
      <c r="AG13" s="90"/>
      <c r="AH13" s="91"/>
      <c r="AI13" s="89"/>
      <c r="AJ13" s="90"/>
      <c r="AK13" s="91">
        <v>8651.66</v>
      </c>
      <c r="AL13" s="89">
        <v>0</v>
      </c>
      <c r="AM13" s="90"/>
      <c r="AN13" s="91"/>
      <c r="AO13" s="89"/>
      <c r="AP13" s="90"/>
      <c r="AQ13" s="91">
        <v>82.64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23574.3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722.97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722.97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13362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2050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37975.07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53387.07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340703.56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12998.26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110171.85</v>
      </c>
      <c r="AC20" s="78">
        <f t="shared" si="1"/>
        <v>0</v>
      </c>
      <c r="AD20" s="77">
        <f t="shared" si="1"/>
        <v>0</v>
      </c>
      <c r="AE20" s="98">
        <f t="shared" si="1"/>
        <v>108579.84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19651.66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82.64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37975.07</v>
      </c>
      <c r="BJ20" s="78">
        <f t="shared" si="1"/>
        <v>0</v>
      </c>
      <c r="BK20" s="77">
        <f t="shared" si="1"/>
        <v>0</v>
      </c>
      <c r="BL20" s="98">
        <f t="shared" si="1"/>
        <v>722.97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630885.85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3500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3836.61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3836.61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3836.61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3836.61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141054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141054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6679</v>
      </c>
      <c r="BS50" s="89">
        <v>0</v>
      </c>
      <c r="BT50" s="101"/>
      <c r="BU50" s="76"/>
      <c r="BV50" s="85">
        <f t="shared" si="9"/>
        <v>6679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147733</v>
      </c>
      <c r="BS51" s="78">
        <f>BS49+BS50</f>
        <v>0</v>
      </c>
      <c r="BT51" s="77">
        <f>BT49+BT50</f>
        <v>0</v>
      </c>
      <c r="BU51" s="85"/>
      <c r="BV51" s="85">
        <f>BV49+BV50</f>
        <v>147733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340703.56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12998.26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110171.85</v>
      </c>
      <c r="AC53" s="86">
        <f t="shared" si="11"/>
        <v>0</v>
      </c>
      <c r="AD53" s="86">
        <f t="shared" si="11"/>
        <v>0</v>
      </c>
      <c r="AE53" s="86">
        <f t="shared" si="11"/>
        <v>112079.84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19651.66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82.64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37975.07</v>
      </c>
      <c r="BJ53" s="86">
        <f t="shared" si="11"/>
        <v>0</v>
      </c>
      <c r="BK53" s="86">
        <f t="shared" si="11"/>
        <v>0</v>
      </c>
      <c r="BL53" s="86">
        <f t="shared" si="11"/>
        <v>4559.58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147733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785955.46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2023-12-18T10:50:16Z</dcterms:modified>
  <cp:category/>
  <cp:version/>
  <cp:contentType/>
  <cp:contentStatus/>
</cp:coreProperties>
</file>